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GA_Skad6\Desktop\минфин\ОТЧЕТ МО\01.09.2024\"/>
    </mc:Choice>
  </mc:AlternateContent>
  <bookViews>
    <workbookView xWindow="0" yWindow="0" windowWidth="23040" windowHeight="8235"/>
  </bookViews>
  <sheets>
    <sheet name="Форма отчетности" sheetId="1" r:id="rId1"/>
  </sheets>
  <definedNames>
    <definedName name="Z_B1727DFE_78E6_4BA8_A1A1_BF8D4161980A_.wvu.Cols" localSheetId="0">(#REF!,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отчетности'!#REF!)</definedName>
    <definedName name="Z_B1727DFE_78E6_4BA8_A1A1_BF8D4161980A_.wvu.PrintArea" localSheetId="0">'Форма отчетности'!$A$50:$D$90</definedName>
    <definedName name="Z_DCC5FA74_B57D_49EC_A8EA_ED11508B8CFE_.wvu.Cols" localSheetId="0">(#REF!,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отчетности'!#REF!)</definedName>
    <definedName name="Z_DCC5FA74_B57D_49EC_A8EA_ED11508B8CFE_.wvu.PrintArea" localSheetId="0">'Форма отчетности'!$A$50:$D$90</definedName>
    <definedName name="_xlnm.Print_Titles" localSheetId="0">'Форма отчетности'!$4:$4</definedName>
    <definedName name="_xlnm.Print_Area" localSheetId="0">'Форма отчетности'!$A$1:$E$102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8" i="1" s="1"/>
  <c r="B71" i="1" l="1"/>
  <c r="D28" i="1" l="1"/>
  <c r="B9" i="1" l="1"/>
  <c r="B28" i="1"/>
  <c r="B8" i="1" l="1"/>
  <c r="D44" i="1"/>
  <c r="C44" i="1"/>
  <c r="B44" i="1"/>
  <c r="D31" i="1"/>
  <c r="C31" i="1"/>
  <c r="B31" i="1"/>
  <c r="C28" i="1" l="1"/>
  <c r="E79" i="1"/>
  <c r="D79" i="1"/>
  <c r="D71" i="1"/>
  <c r="D65" i="1" s="1"/>
  <c r="E71" i="1"/>
  <c r="E65" i="1"/>
  <c r="E60" i="1"/>
  <c r="D60" i="1"/>
  <c r="E51" i="1"/>
  <c r="E50" i="1" s="1"/>
  <c r="D51" i="1"/>
  <c r="C79" i="1"/>
  <c r="B79" i="1"/>
  <c r="C71" i="1"/>
  <c r="C65" i="1"/>
  <c r="B65" i="1"/>
  <c r="B89" i="1" s="1"/>
  <c r="C60" i="1"/>
  <c r="B60" i="1"/>
  <c r="C51" i="1"/>
  <c r="C50" i="1" s="1"/>
  <c r="B51" i="1"/>
  <c r="B50" i="1" l="1"/>
  <c r="C89" i="1"/>
  <c r="E89" i="1"/>
  <c r="D50" i="1"/>
  <c r="D89" i="1" s="1"/>
</calcChain>
</file>

<file path=xl/sharedStrings.xml><?xml version="1.0" encoding="utf-8"?>
<sst xmlns="http://schemas.openxmlformats.org/spreadsheetml/2006/main" count="174" uniqueCount="108">
  <si>
    <t>тыс. рублей</t>
  </si>
  <si>
    <t>ДОХОДЫ БЮДЖЕТА</t>
  </si>
  <si>
    <t>ИТОГО ДОХОДОВ</t>
  </si>
  <si>
    <t>НАЛОГОВЫЕ И НЕНАЛОГОВЫЕ ДОХОДЫ</t>
  </si>
  <si>
    <t>НАЛОГОВЫЕ ДОХОДЫ</t>
  </si>
  <si>
    <t>Налог на прибыль организаций</t>
  </si>
  <si>
    <t>Упрощенная система налогообложения</t>
  </si>
  <si>
    <t>Единый сельскохозяйственный налог</t>
  </si>
  <si>
    <t>Налог на добычу полезных ископаемых</t>
  </si>
  <si>
    <t>Прочие налоговые доходы</t>
  </si>
  <si>
    <t>НЕНАЛОГОВЫЕ ДОХОДЫ</t>
  </si>
  <si>
    <t>БЕЗВОЗМЕЗДНЫЕ ПОСТУПЛЕНИЯ</t>
  </si>
  <si>
    <t>РАСХОДЫ БЮДЖЕТА</t>
  </si>
  <si>
    <t>ИТОГО РАСХОДОВ</t>
  </si>
  <si>
    <t>Профицит (+)/дефицит (-)</t>
  </si>
  <si>
    <t>на нефтепродукты</t>
  </si>
  <si>
    <t>на алкогольную продукцию</t>
  </si>
  <si>
    <t>Налог на имущество физических лиц</t>
  </si>
  <si>
    <t>Налог на имущество организаций</t>
  </si>
  <si>
    <t>Транспортный налог</t>
  </si>
  <si>
    <t>Земельный налог</t>
  </si>
  <si>
    <t xml:space="preserve"> - на выравнивание бюджетной обеспеченности</t>
  </si>
  <si>
    <t xml:space="preserve">  - по средствам от приносящий доход деятельности</t>
  </si>
  <si>
    <t xml:space="preserve">  - по грантам</t>
  </si>
  <si>
    <t>ИСТОЧНИКИ ФИНАНСИРОВАНИЯ ДЕФИЦИТА БЮДЖЕТА</t>
  </si>
  <si>
    <t>Специальные казначейские кредиты:</t>
  </si>
  <si>
    <t xml:space="preserve"> - получение</t>
  </si>
  <si>
    <t xml:space="preserve"> - погашение</t>
  </si>
  <si>
    <t xml:space="preserve">на пенсионное обеспечение (Минтруд России) </t>
  </si>
  <si>
    <t xml:space="preserve">на базовые расходы (Минстрой России) </t>
  </si>
  <si>
    <t xml:space="preserve">на сохранение рабочих мест (Минсельхоз России) </t>
  </si>
  <si>
    <t>на оплату труда шахтерам (Минэнерго России)</t>
  </si>
  <si>
    <t xml:space="preserve">на охрану образовательных учрежд. (Минпросвещения России) </t>
  </si>
  <si>
    <t>на о/т работникам бюджетной сферы (Минфин России)</t>
  </si>
  <si>
    <t xml:space="preserve">на проведение выборов (ЦИК России) </t>
  </si>
  <si>
    <t xml:space="preserve">на цели протезно-ортопед.центра (Адм. Президента РФ) </t>
  </si>
  <si>
    <t>прочие субсидии, субвенции, иные МБТ</t>
  </si>
  <si>
    <t>Налог на доходы физических лиц, в т.ч.:</t>
  </si>
  <si>
    <t>Акцизы, в т.ч.:</t>
  </si>
  <si>
    <t>Дотации, в т.ч.:</t>
  </si>
  <si>
    <t xml:space="preserve"> - на поддержку мер по обеспечению сбалансированности бюджетов, в т.ч.:</t>
  </si>
  <si>
    <t>Налог на вмененный доход</t>
  </si>
  <si>
    <t>×</t>
  </si>
  <si>
    <t>Раздел I. Социально значимые расходы</t>
  </si>
  <si>
    <t>Раздел II. Первоочередные расходы</t>
  </si>
  <si>
    <t>Иные выплаты</t>
  </si>
  <si>
    <t>Исполнение судебных актов</t>
  </si>
  <si>
    <t>Уплата налогов, сборов и иных платежей</t>
  </si>
  <si>
    <t>Показатели</t>
  </si>
  <si>
    <t>по федеральным полномочиям</t>
  </si>
  <si>
    <t>работники бюджетной сферы</t>
  </si>
  <si>
    <t>Стипендии</t>
  </si>
  <si>
    <t>Пенсии</t>
  </si>
  <si>
    <t>отдельные выплаты (Минтруд России, Минобороны России)</t>
  </si>
  <si>
    <r>
      <t xml:space="preserve">Отдельные выплаты </t>
    </r>
    <r>
      <rPr>
        <i/>
        <sz val="12"/>
        <color theme="1"/>
        <rFont val="Times New Roman"/>
        <family val="1"/>
        <charset val="204"/>
      </rPr>
      <t>(Минтруд России, Минобороны России)</t>
    </r>
  </si>
  <si>
    <t>Социальные выплаты гражданам</t>
  </si>
  <si>
    <t>Выплаты за утраченное /поврежденное жилье/имущество</t>
  </si>
  <si>
    <t>на выплаты за утраченное /поврежденное жилье/имущество</t>
  </si>
  <si>
    <t>Раздел III. Расходы</t>
  </si>
  <si>
    <t>Капитальные вложения в объекты недвижимого имущества государственной (муниципальной) собственности</t>
  </si>
  <si>
    <t>Закупка товаров, работ, услуг в целях капитального ремонта государственного (муниципального) имущества</t>
  </si>
  <si>
    <t>Премии и гранты</t>
  </si>
  <si>
    <t>Межбюджетные трансферты бюджетам муниципальных образований</t>
  </si>
  <si>
    <t>Справочно. Доходы дорожного фонда</t>
  </si>
  <si>
    <t>Резервный фонд</t>
  </si>
  <si>
    <t>Общий объем ФОТ с начислениями и иными выплаты, в т.ч.:</t>
  </si>
  <si>
    <t>Субсидии ЮЛ (кроме НКО), ИП, ФЛ - производителям товаров, работ, услуг, в т.ч.:</t>
  </si>
  <si>
    <t>Средства от возврата остатков субсидий, субвенций и иных МБТ, имеющих целевое назначение, прошлых лет</t>
  </si>
  <si>
    <t>Субсидии, субвенции, иные МБТ, в т.ч.:</t>
  </si>
  <si>
    <t>Общественно значимые работы</t>
  </si>
  <si>
    <t>другие направления</t>
  </si>
  <si>
    <r>
      <t xml:space="preserve">выплата заработной платы </t>
    </r>
    <r>
      <rPr>
        <b/>
        <i/>
        <sz val="12"/>
        <rFont val="Times New Roman"/>
        <family val="1"/>
        <charset val="204"/>
      </rPr>
      <t>шахтерам</t>
    </r>
  </si>
  <si>
    <t>Расходы на обслуживание государственного долга</t>
  </si>
  <si>
    <t>Справочно. Расходы дорожного фонда</t>
  </si>
  <si>
    <t>по отдельным категориям граждан</t>
  </si>
  <si>
    <t>Межбюджетные трансферты ТФОМС, в т.ч.:</t>
  </si>
  <si>
    <t xml:space="preserve">на ОМС неработающего населения </t>
  </si>
  <si>
    <t>Другие расходы (за искл. групп 1, 2 и 3)</t>
  </si>
  <si>
    <t>на производство молока, овощей, хлеба (Минсельхоз России)</t>
  </si>
  <si>
    <t>Зарезервированные средства</t>
  </si>
  <si>
    <t xml:space="preserve">на выполнение ТФОМС своих функций </t>
  </si>
  <si>
    <t>на развитие угольной отрасли (Минэнерго России)</t>
  </si>
  <si>
    <t xml:space="preserve">на компенсацию выпад. доходов в сфере ЖКХ (Минстрой России) </t>
  </si>
  <si>
    <r>
      <t xml:space="preserve">компенсация выпад. доходов </t>
    </r>
    <r>
      <rPr>
        <b/>
        <i/>
        <sz val="12"/>
        <rFont val="Times New Roman"/>
        <family val="1"/>
        <charset val="204"/>
      </rPr>
      <t>в сфере ЖКХ</t>
    </r>
  </si>
  <si>
    <r>
      <t xml:space="preserve">компенсация выпад. доходов </t>
    </r>
    <r>
      <rPr>
        <b/>
        <i/>
        <sz val="12"/>
        <rFont val="Times New Roman"/>
        <family val="1"/>
        <charset val="204"/>
      </rPr>
      <t>в сфере обращения с ТКО</t>
    </r>
  </si>
  <si>
    <r>
      <t>компенсация выпад. доходов</t>
    </r>
    <r>
      <rPr>
        <b/>
        <i/>
        <sz val="12"/>
        <rFont val="Times New Roman"/>
        <family val="1"/>
        <charset val="204"/>
      </rPr>
      <t>в сфере содержания жилого фонда</t>
    </r>
  </si>
  <si>
    <t>Справочно. Расходы по отрасли "здравоохранение" (с учетом межбюджетных траснфертов ТФОМС)</t>
  </si>
  <si>
    <t>на жидкую сталь</t>
  </si>
  <si>
    <t xml:space="preserve">  - по средствам специальных казначейских кредитов</t>
  </si>
  <si>
    <t>Остаток средств бюджета, в т.ч.:</t>
  </si>
  <si>
    <r>
      <t xml:space="preserve">в т.ч. за счет средств дотаций </t>
    </r>
    <r>
      <rPr>
        <b/>
        <i/>
        <sz val="12"/>
        <color theme="1"/>
        <rFont val="Times New Roman"/>
        <family val="1"/>
        <charset val="204"/>
      </rPr>
      <t>по целевым направлениям</t>
    </r>
    <r>
      <rPr>
        <i/>
        <sz val="12"/>
        <color theme="1"/>
        <rFont val="Times New Roman"/>
        <family val="1"/>
        <charset val="204"/>
      </rPr>
      <t>,
целевых МБТ из ФБ
и СКК (в т.ч. остатки прошлых лет)</t>
    </r>
  </si>
  <si>
    <t>на оказание медпомощи застрахованным по ОМС гражданам</t>
  </si>
  <si>
    <t xml:space="preserve">  - по невыясненным поступлениям</t>
  </si>
  <si>
    <t xml:space="preserve">  - по нецелевым средствам</t>
  </si>
  <si>
    <t>Субсидии НКО (за исключением гос. (мун.) учреждений)</t>
  </si>
  <si>
    <t>Иные закупки товаров, работ и услуг для обеспечения гос. (мун.) нужд (за исключением закупок в целях капитального ремонта)</t>
  </si>
  <si>
    <r>
      <t xml:space="preserve">гос. (мун.) служащие </t>
    </r>
    <r>
      <rPr>
        <b/>
        <i/>
        <sz val="12"/>
        <rFont val="Times New Roman"/>
        <family val="1"/>
        <charset val="204"/>
      </rPr>
      <t>(без федеральных полномочий)</t>
    </r>
  </si>
  <si>
    <t>Субсидии бюджетным и автономным учреждениям (за исключением расходов на ФОТ с начислениями  и иными выплаты)</t>
  </si>
  <si>
    <t>2.1</t>
  </si>
  <si>
    <t>3.1</t>
  </si>
  <si>
    <t>Приложение № 2</t>
  </si>
  <si>
    <t xml:space="preserve">Исполнение гос. (мун.) гарантий </t>
  </si>
  <si>
    <t xml:space="preserve">  - по целевым средствам:</t>
  </si>
  <si>
    <t xml:space="preserve">бюджет МО
</t>
  </si>
  <si>
    <t xml:space="preserve">бюджет
МО
</t>
  </si>
  <si>
    <r>
      <t>уточненный бюджет</t>
    </r>
    <r>
      <rPr>
        <i/>
        <sz val="12"/>
        <rFont val="Times New Roman"/>
        <family val="1"/>
        <charset val="204"/>
      </rPr>
      <t xml:space="preserve"> муниципального округа</t>
    </r>
  </si>
  <si>
    <t>Показатели исполнения бюджета Муниципального округа на 2024 год
на 01 сентября 2024 г.</t>
  </si>
  <si>
    <t>исполнение на 01 сентября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</si>
</sst>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Calibri"/>
      <family val="2"/>
      <charset val="204"/>
    </font>
    <font>
      <b/>
      <i/>
      <sz val="12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7">
    <xf numFmtId="0" fontId="0" fillId="0" borderId="0" xfId="0"/>
    <xf numFmtId="164" fontId="3" fillId="0" borderId="1" xfId="0" applyNumberFormat="1" applyFont="1" applyFill="1" applyBorder="1" applyAlignment="1" applyProtection="1">
      <alignment horizontal="right" wrapText="1"/>
      <protection locked="0"/>
    </xf>
    <xf numFmtId="164" fontId="1" fillId="0" borderId="1" xfId="0" applyNumberFormat="1" applyFont="1" applyFill="1" applyBorder="1" applyAlignment="1" applyProtection="1">
      <alignment horizontal="right"/>
      <protection locked="0"/>
    </xf>
    <xf numFmtId="164" fontId="1" fillId="2" borderId="1" xfId="0" applyNumberFormat="1" applyFont="1" applyFill="1" applyBorder="1" applyAlignment="1" applyProtection="1">
      <alignment horizontal="right"/>
      <protection locked="0"/>
    </xf>
    <xf numFmtId="164" fontId="1" fillId="4" borderId="1" xfId="0" applyNumberFormat="1" applyFont="1" applyFill="1" applyBorder="1" applyAlignment="1" applyProtection="1">
      <alignment horizontal="right"/>
      <protection locked="0"/>
    </xf>
    <xf numFmtId="164" fontId="6" fillId="4" borderId="1" xfId="0" applyNumberFormat="1" applyFont="1" applyFill="1" applyBorder="1" applyAlignment="1" applyProtection="1">
      <alignment horizontal="right"/>
      <protection locked="0"/>
    </xf>
    <xf numFmtId="164" fontId="6" fillId="4" borderId="1" xfId="0" applyNumberFormat="1" applyFont="1" applyFill="1" applyBorder="1" applyAlignment="1" applyProtection="1">
      <alignment horizontal="center" vertical="center"/>
      <protection locked="0"/>
    </xf>
    <xf numFmtId="164" fontId="7" fillId="0" borderId="2" xfId="0" applyNumberFormat="1" applyFont="1" applyFill="1" applyBorder="1" applyAlignment="1" applyProtection="1">
      <alignment horizontal="center" vertical="center"/>
      <protection locked="0"/>
    </xf>
    <xf numFmtId="164" fontId="2" fillId="0" borderId="1" xfId="0" applyNumberFormat="1" applyFont="1" applyFill="1" applyBorder="1" applyAlignment="1" applyProtection="1">
      <alignment horizontal="right"/>
      <protection locked="0"/>
    </xf>
    <xf numFmtId="164" fontId="3" fillId="0" borderId="1" xfId="0" applyNumberFormat="1" applyFont="1" applyFill="1" applyBorder="1" applyAlignment="1" applyProtection="1">
      <alignment horizontal="right"/>
      <protection locked="0"/>
    </xf>
    <xf numFmtId="164" fontId="7" fillId="0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left"/>
      <protection locked="0"/>
    </xf>
    <xf numFmtId="0" fontId="2" fillId="0" borderId="0" xfId="0" applyNumberFormat="1" applyFont="1" applyFill="1" applyBorder="1" applyProtection="1"/>
    <xf numFmtId="0" fontId="2" fillId="0" borderId="0" xfId="0" applyNumberFormat="1" applyFont="1" applyFill="1" applyBorder="1" applyAlignment="1" applyProtection="1">
      <alignment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/>
    </xf>
    <xf numFmtId="49" fontId="3" fillId="0" borderId="1" xfId="0" applyNumberFormat="1" applyFont="1" applyFill="1" applyBorder="1" applyAlignment="1" applyProtection="1">
      <alignment horizontal="center"/>
    </xf>
    <xf numFmtId="3" fontId="1" fillId="0" borderId="1" xfId="0" applyNumberFormat="1" applyFont="1" applyFill="1" applyBorder="1" applyAlignment="1" applyProtection="1">
      <alignment horizontal="left" vertical="center" wrapText="1"/>
    </xf>
    <xf numFmtId="0" fontId="1" fillId="0" borderId="0" xfId="0" applyNumberFormat="1" applyFont="1" applyFill="1" applyBorder="1" applyProtection="1"/>
    <xf numFmtId="3" fontId="1" fillId="2" borderId="1" xfId="0" applyNumberFormat="1" applyFont="1" applyFill="1" applyBorder="1" applyAlignment="1" applyProtection="1">
      <alignment horizontal="left" vertical="center" wrapText="1"/>
    </xf>
    <xf numFmtId="0" fontId="1" fillId="3" borderId="0" xfId="0" applyNumberFormat="1" applyFont="1" applyFill="1" applyBorder="1" applyProtection="1"/>
    <xf numFmtId="3" fontId="1" fillId="4" borderId="1" xfId="0" applyNumberFormat="1" applyFont="1" applyFill="1" applyBorder="1" applyAlignment="1" applyProtection="1">
      <alignment horizontal="left" vertical="center" wrapText="1"/>
    </xf>
    <xf numFmtId="0" fontId="1" fillId="2" borderId="0" xfId="0" applyNumberFormat="1" applyFont="1" applyFill="1" applyBorder="1" applyProtection="1"/>
    <xf numFmtId="3" fontId="2" fillId="0" borderId="2" xfId="0" applyNumberFormat="1" applyFont="1" applyFill="1" applyBorder="1" applyAlignment="1" applyProtection="1">
      <alignment horizontal="left" vertical="center" wrapText="1"/>
    </xf>
    <xf numFmtId="3" fontId="2" fillId="0" borderId="1" xfId="0" applyNumberFormat="1" applyFont="1" applyFill="1" applyBorder="1" applyAlignment="1" applyProtection="1">
      <alignment horizontal="left" vertical="center" wrapText="1"/>
    </xf>
    <xf numFmtId="3" fontId="3" fillId="0" borderId="1" xfId="0" applyNumberFormat="1" applyFont="1" applyFill="1" applyBorder="1" applyAlignment="1" applyProtection="1">
      <alignment horizontal="right" vertical="center" wrapText="1"/>
    </xf>
    <xf numFmtId="3" fontId="5" fillId="0" borderId="1" xfId="0" applyNumberFormat="1" applyFont="1" applyFill="1" applyBorder="1" applyAlignment="1" applyProtection="1">
      <alignment horizontal="right" vertical="center" wrapText="1"/>
    </xf>
    <xf numFmtId="3" fontId="2" fillId="0" borderId="1" xfId="0" applyNumberFormat="1" applyFont="1" applyFill="1" applyBorder="1" applyAlignment="1" applyProtection="1">
      <alignment horizontal="left" vertical="top" wrapText="1"/>
    </xf>
    <xf numFmtId="0" fontId="3" fillId="0" borderId="0" xfId="0" applyNumberFormat="1" applyFont="1" applyFill="1" applyBorder="1" applyProtection="1"/>
    <xf numFmtId="3" fontId="3" fillId="0" borderId="1" xfId="0" applyNumberFormat="1" applyFont="1" applyFill="1" applyBorder="1" applyAlignment="1" applyProtection="1">
      <alignment horizontal="left" vertical="center" wrapText="1"/>
    </xf>
    <xf numFmtId="164" fontId="2" fillId="0" borderId="0" xfId="0" applyNumberFormat="1" applyFont="1" applyFill="1" applyBorder="1" applyProtection="1"/>
    <xf numFmtId="164" fontId="3" fillId="2" borderId="1" xfId="0" applyNumberFormat="1" applyFont="1" applyFill="1" applyBorder="1" applyAlignment="1" applyProtection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4" borderId="1" xfId="0" applyNumberFormat="1" applyFont="1" applyFill="1" applyBorder="1" applyAlignment="1" applyProtection="1">
      <alignment horizontal="center"/>
      <protection locked="0"/>
    </xf>
    <xf numFmtId="164" fontId="3" fillId="0" borderId="1" xfId="0" applyNumberFormat="1" applyFont="1" applyFill="1" applyBorder="1" applyAlignment="1" applyProtection="1">
      <alignment horizontal="center"/>
      <protection locked="0"/>
    </xf>
    <xf numFmtId="164" fontId="3" fillId="0" borderId="1" xfId="0" applyNumberFormat="1" applyFont="1" applyFill="1" applyBorder="1" applyAlignment="1" applyProtection="1">
      <alignment horizontal="center" wrapText="1"/>
      <protection locked="0"/>
    </xf>
    <xf numFmtId="164" fontId="2" fillId="0" borderId="1" xfId="0" applyNumberFormat="1" applyFont="1" applyFill="1" applyBorder="1" applyAlignment="1" applyProtection="1">
      <alignment horizontal="center"/>
      <protection locked="0"/>
    </xf>
    <xf numFmtId="164" fontId="10" fillId="0" borderId="1" xfId="0" applyNumberFormat="1" applyFont="1" applyBorder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164" fontId="11" fillId="0" borderId="1" xfId="0" applyNumberFormat="1" applyFont="1" applyFill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 applyProtection="1">
      <alignment horizontal="center"/>
      <protection locked="0"/>
    </xf>
    <xf numFmtId="164" fontId="11" fillId="0" borderId="2" xfId="0" applyNumberFormat="1" applyFont="1" applyFill="1" applyBorder="1" applyAlignment="1">
      <alignment horizontal="center" vertical="center"/>
    </xf>
    <xf numFmtId="164" fontId="1" fillId="3" borderId="0" xfId="0" applyNumberFormat="1" applyFont="1" applyFill="1" applyBorder="1" applyProtection="1"/>
    <xf numFmtId="164" fontId="1" fillId="2" borderId="1" xfId="0" applyNumberFormat="1" applyFont="1" applyFill="1" applyBorder="1" applyAlignment="1" applyProtection="1">
      <alignment horizontal="center" vertical="center" wrapText="1"/>
    </xf>
    <xf numFmtId="164" fontId="1" fillId="4" borderId="1" xfId="0" applyNumberFormat="1" applyFont="1" applyFill="1" applyBorder="1" applyAlignment="1" applyProtection="1">
      <alignment horizontal="center" vertical="center" wrapText="1"/>
    </xf>
    <xf numFmtId="164" fontId="5" fillId="0" borderId="1" xfId="0" applyNumberFormat="1" applyFont="1" applyFill="1" applyBorder="1" applyAlignment="1" applyProtection="1">
      <alignment horizontal="right"/>
      <protection locked="0"/>
    </xf>
    <xf numFmtId="164" fontId="1" fillId="6" borderId="1" xfId="0" applyNumberFormat="1" applyFont="1" applyFill="1" applyBorder="1" applyAlignment="1" applyProtection="1">
      <alignment horizontal="right"/>
      <protection locked="0"/>
    </xf>
    <xf numFmtId="0" fontId="2" fillId="0" borderId="0" xfId="0" applyNumberFormat="1" applyFont="1" applyFill="1" applyBorder="1" applyAlignment="1" applyProtection="1">
      <alignment horizontal="right" vertical="top" wrapText="1"/>
    </xf>
    <xf numFmtId="3" fontId="1" fillId="2" borderId="1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3" xfId="0" applyNumberFormat="1" applyFont="1" applyFill="1" applyBorder="1" applyAlignment="1" applyProtection="1">
      <alignment horizontal="right" wrapText="1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1" fillId="5" borderId="1" xfId="0" applyNumberFormat="1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colors>
    <mruColors>
      <color rgb="FFB9F9D3"/>
      <color rgb="FFBDF8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2"/>
  <sheetViews>
    <sheetView tabSelected="1" view="pageBreakPreview" zoomScale="70" zoomScaleNormal="40" zoomScaleSheetLayoutView="70" workbookViewId="0">
      <pane xSplit="1" ySplit="6" topLeftCell="B77" activePane="bottomRight" state="frozen"/>
      <selection pane="topRight" activeCell="B1" sqref="B1"/>
      <selection pane="bottomLeft" activeCell="A7" sqref="A7"/>
      <selection pane="bottomRight" activeCell="D10" sqref="D10"/>
    </sheetView>
  </sheetViews>
  <sheetFormatPr defaultColWidth="9.140625" defaultRowHeight="15.75" x14ac:dyDescent="0.25"/>
  <cols>
    <col min="1" max="1" width="68.42578125" style="13" bestFit="1" customWidth="1"/>
    <col min="2" max="2" width="15.28515625" style="30" customWidth="1"/>
    <col min="3" max="3" width="25.85546875" style="30" bestFit="1" customWidth="1"/>
    <col min="4" max="4" width="15.140625" style="30" customWidth="1"/>
    <col min="5" max="5" width="25.85546875" style="30" bestFit="1" customWidth="1"/>
    <col min="6" max="16384" width="9.140625" style="12"/>
  </cols>
  <sheetData>
    <row r="1" spans="1:8" x14ac:dyDescent="0.25">
      <c r="A1" s="51" t="s">
        <v>100</v>
      </c>
      <c r="B1" s="51"/>
      <c r="C1" s="51"/>
      <c r="D1" s="51"/>
      <c r="E1" s="51"/>
    </row>
    <row r="2" spans="1:8" ht="42" customHeight="1" x14ac:dyDescent="0.25">
      <c r="A2" s="53" t="s">
        <v>106</v>
      </c>
      <c r="B2" s="53"/>
      <c r="C2" s="53"/>
      <c r="D2" s="53"/>
      <c r="E2" s="53"/>
    </row>
    <row r="3" spans="1:8" x14ac:dyDescent="0.25">
      <c r="A3" s="54" t="s">
        <v>0</v>
      </c>
      <c r="B3" s="54"/>
      <c r="C3" s="54"/>
      <c r="D3" s="54"/>
      <c r="E3" s="54"/>
    </row>
    <row r="4" spans="1:8" ht="75.599999999999994" customHeight="1" x14ac:dyDescent="0.25">
      <c r="A4" s="52" t="s">
        <v>48</v>
      </c>
      <c r="B4" s="56" t="s">
        <v>105</v>
      </c>
      <c r="C4" s="56"/>
      <c r="D4" s="55" t="s">
        <v>107</v>
      </c>
      <c r="E4" s="55"/>
    </row>
    <row r="5" spans="1:8" ht="102.75" customHeight="1" x14ac:dyDescent="0.25">
      <c r="A5" s="52"/>
      <c r="B5" s="32" t="s">
        <v>103</v>
      </c>
      <c r="C5" s="31" t="s">
        <v>90</v>
      </c>
      <c r="D5" s="32" t="s">
        <v>104</v>
      </c>
      <c r="E5" s="31" t="s">
        <v>90</v>
      </c>
    </row>
    <row r="6" spans="1:8" x14ac:dyDescent="0.25">
      <c r="A6" s="14">
        <v>1</v>
      </c>
      <c r="B6" s="15">
        <v>2</v>
      </c>
      <c r="C6" s="16" t="s">
        <v>98</v>
      </c>
      <c r="D6" s="15">
        <v>3</v>
      </c>
      <c r="E6" s="16" t="s">
        <v>99</v>
      </c>
    </row>
    <row r="7" spans="1:8" s="18" customFormat="1" x14ac:dyDescent="0.25">
      <c r="A7" s="17" t="s">
        <v>1</v>
      </c>
      <c r="B7" s="43"/>
      <c r="C7" s="2"/>
      <c r="D7" s="38"/>
      <c r="E7" s="2"/>
    </row>
    <row r="8" spans="1:8" s="20" customFormat="1" x14ac:dyDescent="0.25">
      <c r="A8" s="19" t="s">
        <v>2</v>
      </c>
      <c r="B8" s="47">
        <f>SUM(B28+B9)</f>
        <v>283772.7</v>
      </c>
      <c r="C8" s="47"/>
      <c r="D8" s="47">
        <f>SUM(D28+D9)</f>
        <v>100090.13399999999</v>
      </c>
      <c r="E8" s="3"/>
      <c r="H8" s="46"/>
    </row>
    <row r="9" spans="1:8" s="22" customFormat="1" x14ac:dyDescent="0.25">
      <c r="A9" s="21" t="s">
        <v>3</v>
      </c>
      <c r="B9" s="48">
        <f>SUM(B27+B26+B20+B12)</f>
        <v>72780</v>
      </c>
      <c r="C9" s="6" t="s">
        <v>42</v>
      </c>
      <c r="D9" s="48">
        <f>SUM(D27+D26+D20+D12)</f>
        <v>47341.953999999998</v>
      </c>
      <c r="E9" s="6" t="s">
        <v>42</v>
      </c>
    </row>
    <row r="10" spans="1:8" x14ac:dyDescent="0.25">
      <c r="A10" s="23" t="s">
        <v>4</v>
      </c>
      <c r="B10" s="44"/>
      <c r="C10" s="7" t="s">
        <v>42</v>
      </c>
      <c r="D10" s="37"/>
      <c r="E10" s="7" t="s">
        <v>42</v>
      </c>
    </row>
    <row r="11" spans="1:8" x14ac:dyDescent="0.25">
      <c r="A11" s="24" t="s">
        <v>5</v>
      </c>
      <c r="B11" s="45"/>
      <c r="C11" s="10" t="s">
        <v>42</v>
      </c>
      <c r="D11" s="42"/>
      <c r="E11" s="10" t="s">
        <v>42</v>
      </c>
    </row>
    <row r="12" spans="1:8" x14ac:dyDescent="0.25">
      <c r="A12" s="24" t="s">
        <v>37</v>
      </c>
      <c r="B12" s="45">
        <v>65110</v>
      </c>
      <c r="C12" s="10" t="s">
        <v>42</v>
      </c>
      <c r="D12" s="42">
        <v>42724.650999999998</v>
      </c>
      <c r="E12" s="10" t="s">
        <v>42</v>
      </c>
    </row>
    <row r="13" spans="1:8" x14ac:dyDescent="0.25">
      <c r="A13" s="25" t="s">
        <v>74</v>
      </c>
      <c r="B13" s="35">
        <v>110</v>
      </c>
      <c r="C13" s="10" t="s">
        <v>42</v>
      </c>
      <c r="D13" s="41">
        <v>132.24700000000001</v>
      </c>
      <c r="E13" s="10" t="s">
        <v>42</v>
      </c>
    </row>
    <row r="14" spans="1:8" x14ac:dyDescent="0.25">
      <c r="A14" s="24" t="s">
        <v>38</v>
      </c>
      <c r="B14" s="37"/>
      <c r="C14" s="10" t="s">
        <v>42</v>
      </c>
      <c r="D14" s="37"/>
      <c r="E14" s="10" t="s">
        <v>42</v>
      </c>
    </row>
    <row r="15" spans="1:8" x14ac:dyDescent="0.25">
      <c r="A15" s="26" t="s">
        <v>15</v>
      </c>
      <c r="B15" s="35"/>
      <c r="C15" s="10" t="s">
        <v>42</v>
      </c>
      <c r="D15" s="42"/>
      <c r="E15" s="10" t="s">
        <v>42</v>
      </c>
    </row>
    <row r="16" spans="1:8" x14ac:dyDescent="0.25">
      <c r="A16" s="26" t="s">
        <v>16</v>
      </c>
      <c r="B16" s="35"/>
      <c r="C16" s="10" t="s">
        <v>42</v>
      </c>
      <c r="D16" s="35"/>
      <c r="E16" s="10" t="s">
        <v>42</v>
      </c>
    </row>
    <row r="17" spans="1:5" x14ac:dyDescent="0.25">
      <c r="A17" s="26" t="s">
        <v>87</v>
      </c>
      <c r="B17" s="35"/>
      <c r="C17" s="10" t="s">
        <v>42</v>
      </c>
      <c r="D17" s="35"/>
      <c r="E17" s="10" t="s">
        <v>42</v>
      </c>
    </row>
    <row r="18" spans="1:5" x14ac:dyDescent="0.25">
      <c r="A18" s="24" t="s">
        <v>6</v>
      </c>
      <c r="B18" s="45"/>
      <c r="C18" s="10" t="s">
        <v>42</v>
      </c>
      <c r="D18" s="42"/>
      <c r="E18" s="10" t="s">
        <v>42</v>
      </c>
    </row>
    <row r="19" spans="1:5" x14ac:dyDescent="0.25">
      <c r="A19" s="24" t="s">
        <v>41</v>
      </c>
      <c r="B19" s="37"/>
      <c r="C19" s="10" t="s">
        <v>42</v>
      </c>
      <c r="D19" s="37"/>
      <c r="E19" s="10" t="s">
        <v>42</v>
      </c>
    </row>
    <row r="20" spans="1:5" x14ac:dyDescent="0.25">
      <c r="A20" s="27" t="s">
        <v>7</v>
      </c>
      <c r="B20" s="45">
        <v>7200</v>
      </c>
      <c r="C20" s="10" t="s">
        <v>42</v>
      </c>
      <c r="D20" s="42">
        <v>4337.4849999999997</v>
      </c>
      <c r="E20" s="10" t="s">
        <v>42</v>
      </c>
    </row>
    <row r="21" spans="1:5" x14ac:dyDescent="0.25">
      <c r="A21" s="27" t="s">
        <v>17</v>
      </c>
      <c r="B21" s="37"/>
      <c r="C21" s="10" t="s">
        <v>42</v>
      </c>
      <c r="D21" s="37"/>
      <c r="E21" s="10" t="s">
        <v>42</v>
      </c>
    </row>
    <row r="22" spans="1:5" x14ac:dyDescent="0.25">
      <c r="A22" s="27" t="s">
        <v>18</v>
      </c>
      <c r="B22" s="37"/>
      <c r="C22" s="10" t="s">
        <v>42</v>
      </c>
      <c r="D22" s="42"/>
      <c r="E22" s="10" t="s">
        <v>42</v>
      </c>
    </row>
    <row r="23" spans="1:5" x14ac:dyDescent="0.25">
      <c r="A23" s="27" t="s">
        <v>19</v>
      </c>
      <c r="B23" s="37"/>
      <c r="C23" s="10" t="s">
        <v>42</v>
      </c>
      <c r="D23" s="42"/>
      <c r="E23" s="10" t="s">
        <v>42</v>
      </c>
    </row>
    <row r="24" spans="1:5" x14ac:dyDescent="0.25">
      <c r="A24" s="27" t="s">
        <v>20</v>
      </c>
      <c r="B24" s="37"/>
      <c r="C24" s="10" t="s">
        <v>42</v>
      </c>
      <c r="D24" s="37"/>
      <c r="E24" s="10" t="s">
        <v>42</v>
      </c>
    </row>
    <row r="25" spans="1:5" x14ac:dyDescent="0.25">
      <c r="A25" s="24" t="s">
        <v>8</v>
      </c>
      <c r="B25" s="37"/>
      <c r="C25" s="10" t="s">
        <v>42</v>
      </c>
      <c r="D25" s="37"/>
      <c r="E25" s="10" t="s">
        <v>42</v>
      </c>
    </row>
    <row r="26" spans="1:5" x14ac:dyDescent="0.25">
      <c r="A26" s="24" t="s">
        <v>9</v>
      </c>
      <c r="B26" s="45">
        <v>350</v>
      </c>
      <c r="C26" s="10" t="s">
        <v>42</v>
      </c>
      <c r="D26" s="42">
        <v>200.499</v>
      </c>
      <c r="E26" s="10" t="s">
        <v>42</v>
      </c>
    </row>
    <row r="27" spans="1:5" x14ac:dyDescent="0.25">
      <c r="A27" s="24" t="s">
        <v>10</v>
      </c>
      <c r="B27" s="37">
        <v>120</v>
      </c>
      <c r="C27" s="10" t="s">
        <v>42</v>
      </c>
      <c r="D27" s="42">
        <v>79.319000000000003</v>
      </c>
      <c r="E27" s="10" t="s">
        <v>42</v>
      </c>
    </row>
    <row r="28" spans="1:5" s="22" customFormat="1" x14ac:dyDescent="0.25">
      <c r="A28" s="21" t="s">
        <v>11</v>
      </c>
      <c r="B28" s="48">
        <f>SUM(B30)</f>
        <v>210992.7</v>
      </c>
      <c r="C28" s="48">
        <f>C29+C44</f>
        <v>0</v>
      </c>
      <c r="D28" s="34">
        <f>SUM(D30)</f>
        <v>52748.18</v>
      </c>
      <c r="E28" s="5"/>
    </row>
    <row r="29" spans="1:5" s="22" customFormat="1" x14ac:dyDescent="0.25">
      <c r="A29" s="24" t="s">
        <v>39</v>
      </c>
      <c r="B29" s="37"/>
      <c r="C29" s="35"/>
      <c r="D29" s="37"/>
      <c r="E29" s="9"/>
    </row>
    <row r="30" spans="1:5" s="22" customFormat="1" x14ac:dyDescent="0.25">
      <c r="A30" s="24" t="s">
        <v>21</v>
      </c>
      <c r="B30" s="40">
        <v>210992.7</v>
      </c>
      <c r="C30" s="10" t="s">
        <v>42</v>
      </c>
      <c r="D30" s="39">
        <v>52748.18</v>
      </c>
      <c r="E30" s="10" t="s">
        <v>42</v>
      </c>
    </row>
    <row r="31" spans="1:5" s="22" customFormat="1" ht="31.5" x14ac:dyDescent="0.25">
      <c r="A31" s="24" t="s">
        <v>40</v>
      </c>
      <c r="B31" s="40">
        <f>B32+B33+B34+B35+B36</f>
        <v>0</v>
      </c>
      <c r="C31" s="40">
        <f>C33+C34+C35+C36</f>
        <v>0</v>
      </c>
      <c r="D31" s="40">
        <f>D32+D33+D34+D35+D36</f>
        <v>0</v>
      </c>
      <c r="E31" s="9"/>
    </row>
    <row r="32" spans="1:5" s="28" customFormat="1" x14ac:dyDescent="0.25">
      <c r="A32" s="25" t="s">
        <v>29</v>
      </c>
      <c r="B32" s="9"/>
      <c r="C32" s="10" t="s">
        <v>42</v>
      </c>
      <c r="D32" s="35"/>
      <c r="E32" s="10" t="s">
        <v>42</v>
      </c>
    </row>
    <row r="33" spans="1:5" s="28" customFormat="1" ht="31.5" x14ac:dyDescent="0.25">
      <c r="A33" s="25" t="s">
        <v>82</v>
      </c>
      <c r="B33" s="9"/>
      <c r="C33" s="35"/>
      <c r="D33" s="35"/>
      <c r="E33" s="10"/>
    </row>
    <row r="34" spans="1:5" s="28" customFormat="1" x14ac:dyDescent="0.25">
      <c r="A34" s="25" t="s">
        <v>28</v>
      </c>
      <c r="B34" s="9"/>
      <c r="C34" s="35"/>
      <c r="D34" s="35"/>
      <c r="E34" s="9"/>
    </row>
    <row r="35" spans="1:5" s="28" customFormat="1" x14ac:dyDescent="0.25">
      <c r="A35" s="25" t="s">
        <v>33</v>
      </c>
      <c r="B35" s="9"/>
      <c r="C35" s="35"/>
      <c r="D35" s="35"/>
      <c r="E35" s="10"/>
    </row>
    <row r="36" spans="1:5" s="28" customFormat="1" x14ac:dyDescent="0.25">
      <c r="A36" s="25" t="s">
        <v>78</v>
      </c>
      <c r="B36" s="9"/>
      <c r="C36" s="35"/>
      <c r="D36" s="35"/>
      <c r="E36" s="9"/>
    </row>
    <row r="37" spans="1:5" s="28" customFormat="1" x14ac:dyDescent="0.25">
      <c r="A37" s="25" t="s">
        <v>30</v>
      </c>
      <c r="B37" s="35"/>
      <c r="C37" s="35"/>
      <c r="D37" s="35"/>
      <c r="E37" s="9"/>
    </row>
    <row r="38" spans="1:5" s="28" customFormat="1" x14ac:dyDescent="0.25">
      <c r="A38" s="25" t="s">
        <v>34</v>
      </c>
      <c r="B38" s="35"/>
      <c r="C38" s="35"/>
      <c r="D38" s="35"/>
      <c r="E38" s="9"/>
    </row>
    <row r="39" spans="1:5" s="28" customFormat="1" x14ac:dyDescent="0.25">
      <c r="A39" s="25" t="s">
        <v>32</v>
      </c>
      <c r="B39" s="35"/>
      <c r="C39" s="35"/>
      <c r="D39" s="35"/>
      <c r="E39" s="9"/>
    </row>
    <row r="40" spans="1:5" s="28" customFormat="1" x14ac:dyDescent="0.25">
      <c r="A40" s="25" t="s">
        <v>53</v>
      </c>
      <c r="B40" s="36"/>
      <c r="C40" s="36"/>
      <c r="D40" s="36"/>
      <c r="E40" s="1"/>
    </row>
    <row r="41" spans="1:5" s="28" customFormat="1" x14ac:dyDescent="0.25">
      <c r="A41" s="25" t="s">
        <v>31</v>
      </c>
      <c r="B41" s="35"/>
      <c r="C41" s="35"/>
      <c r="D41" s="35"/>
      <c r="E41" s="9"/>
    </row>
    <row r="42" spans="1:5" s="28" customFormat="1" x14ac:dyDescent="0.25">
      <c r="A42" s="25" t="s">
        <v>81</v>
      </c>
      <c r="B42" s="35"/>
      <c r="C42" s="9"/>
      <c r="D42" s="35"/>
      <c r="E42" s="9"/>
    </row>
    <row r="43" spans="1:5" s="28" customFormat="1" x14ac:dyDescent="0.25">
      <c r="A43" s="25" t="s">
        <v>35</v>
      </c>
      <c r="B43" s="35"/>
      <c r="C43" s="9"/>
      <c r="D43" s="35"/>
      <c r="E43" s="9"/>
    </row>
    <row r="44" spans="1:5" s="28" customFormat="1" x14ac:dyDescent="0.25">
      <c r="A44" s="24" t="s">
        <v>68</v>
      </c>
      <c r="B44" s="37">
        <f>B45+B46</f>
        <v>0</v>
      </c>
      <c r="C44" s="37">
        <f>C45+C46</f>
        <v>0</v>
      </c>
      <c r="D44" s="37">
        <f>D45+D46+D47</f>
        <v>0</v>
      </c>
      <c r="E44" s="9"/>
    </row>
    <row r="45" spans="1:5" s="28" customFormat="1" x14ac:dyDescent="0.25">
      <c r="A45" s="25" t="s">
        <v>57</v>
      </c>
      <c r="B45" s="9"/>
      <c r="C45" s="40"/>
      <c r="D45" s="42"/>
      <c r="E45" s="9"/>
    </row>
    <row r="46" spans="1:5" s="28" customFormat="1" x14ac:dyDescent="0.25">
      <c r="A46" s="25" t="s">
        <v>36</v>
      </c>
      <c r="B46" s="35"/>
      <c r="C46" s="35"/>
      <c r="D46" s="35"/>
      <c r="E46" s="9"/>
    </row>
    <row r="47" spans="1:5" s="28" customFormat="1" ht="31.5" x14ac:dyDescent="0.25">
      <c r="A47" s="24" t="s">
        <v>67</v>
      </c>
      <c r="B47" s="37"/>
      <c r="C47" s="9"/>
      <c r="D47" s="39"/>
      <c r="E47" s="9"/>
    </row>
    <row r="48" spans="1:5" s="28" customFormat="1" x14ac:dyDescent="0.25">
      <c r="A48" s="29" t="s">
        <v>63</v>
      </c>
      <c r="B48" s="35"/>
      <c r="C48" s="9"/>
      <c r="D48" s="41"/>
      <c r="E48" s="9"/>
    </row>
    <row r="49" spans="1:5" s="18" customFormat="1" ht="24" customHeight="1" x14ac:dyDescent="0.25">
      <c r="A49" s="17" t="s">
        <v>12</v>
      </c>
      <c r="B49" s="2"/>
      <c r="C49" s="2"/>
      <c r="D49" s="2"/>
      <c r="E49" s="2"/>
    </row>
    <row r="50" spans="1:5" s="22" customFormat="1" x14ac:dyDescent="0.25">
      <c r="A50" s="21" t="s">
        <v>43</v>
      </c>
      <c r="B50" s="3">
        <f>SUM(B51,B55:B60,B64)</f>
        <v>186396.1</v>
      </c>
      <c r="C50" s="3">
        <f>SUM(C51,C55:C60,C64)</f>
        <v>0</v>
      </c>
      <c r="D50" s="4">
        <f t="shared" ref="D50:E50" si="0">SUM(D51,D55:D60,D64)</f>
        <v>22016.934000000001</v>
      </c>
      <c r="E50" s="4">
        <f t="shared" si="0"/>
        <v>0</v>
      </c>
    </row>
    <row r="51" spans="1:5" x14ac:dyDescent="0.25">
      <c r="A51" s="24" t="s">
        <v>65</v>
      </c>
      <c r="B51" s="8">
        <f t="shared" ref="B51:C51" si="1">SUM(B52:B54)</f>
        <v>186396.1</v>
      </c>
      <c r="C51" s="8">
        <f t="shared" si="1"/>
        <v>0</v>
      </c>
      <c r="D51" s="8">
        <f>SUM(D52:D54)</f>
        <v>22016.934000000001</v>
      </c>
      <c r="E51" s="8">
        <f t="shared" ref="E51" si="2">SUM(E52:E54)</f>
        <v>0</v>
      </c>
    </row>
    <row r="52" spans="1:5" x14ac:dyDescent="0.25">
      <c r="A52" s="25" t="s">
        <v>49</v>
      </c>
      <c r="B52" s="9"/>
      <c r="C52" s="9">
        <v>0</v>
      </c>
      <c r="D52" s="8">
        <v>0</v>
      </c>
      <c r="E52" s="8">
        <v>0</v>
      </c>
    </row>
    <row r="53" spans="1:5" x14ac:dyDescent="0.25">
      <c r="A53" s="26" t="s">
        <v>96</v>
      </c>
      <c r="B53" s="9">
        <v>124322.2</v>
      </c>
      <c r="C53" s="9">
        <v>0</v>
      </c>
      <c r="D53" s="8">
        <v>15435.367</v>
      </c>
      <c r="E53" s="8">
        <v>0</v>
      </c>
    </row>
    <row r="54" spans="1:5" x14ac:dyDescent="0.25">
      <c r="A54" s="26" t="s">
        <v>50</v>
      </c>
      <c r="B54" s="9">
        <v>62073.9</v>
      </c>
      <c r="C54" s="9"/>
      <c r="D54" s="8">
        <v>6581.567</v>
      </c>
      <c r="E54" s="8"/>
    </row>
    <row r="55" spans="1:5" x14ac:dyDescent="0.25">
      <c r="A55" s="24" t="s">
        <v>51</v>
      </c>
      <c r="B55" s="8"/>
      <c r="C55" s="8"/>
      <c r="D55" s="8"/>
      <c r="E55" s="8"/>
    </row>
    <row r="56" spans="1:5" x14ac:dyDescent="0.25">
      <c r="A56" s="24" t="s">
        <v>52</v>
      </c>
      <c r="B56" s="8"/>
      <c r="C56" s="8"/>
      <c r="D56" s="8"/>
      <c r="E56" s="8"/>
    </row>
    <row r="57" spans="1:5" x14ac:dyDescent="0.25">
      <c r="A57" s="24" t="s">
        <v>55</v>
      </c>
      <c r="B57" s="8"/>
      <c r="C57" s="8"/>
      <c r="D57" s="8"/>
      <c r="E57" s="8"/>
    </row>
    <row r="58" spans="1:5" x14ac:dyDescent="0.25">
      <c r="A58" s="24" t="s">
        <v>54</v>
      </c>
      <c r="B58" s="8"/>
      <c r="C58" s="8"/>
      <c r="D58" s="9"/>
      <c r="E58" s="9"/>
    </row>
    <row r="59" spans="1:5" x14ac:dyDescent="0.25">
      <c r="A59" s="24" t="s">
        <v>56</v>
      </c>
      <c r="B59" s="8"/>
      <c r="C59" s="8"/>
      <c r="D59" s="8"/>
      <c r="E59" s="8"/>
    </row>
    <row r="60" spans="1:5" x14ac:dyDescent="0.25">
      <c r="A60" s="24" t="s">
        <v>75</v>
      </c>
      <c r="B60" s="8">
        <f t="shared" ref="B60:C60" si="3">SUM(B61:B63)</f>
        <v>0</v>
      </c>
      <c r="C60" s="8">
        <f t="shared" si="3"/>
        <v>0</v>
      </c>
      <c r="D60" s="8">
        <f>SUM(D61:D63)</f>
        <v>0</v>
      </c>
      <c r="E60" s="8">
        <f t="shared" ref="E60" si="4">SUM(E61:E63)</f>
        <v>0</v>
      </c>
    </row>
    <row r="61" spans="1:5" x14ac:dyDescent="0.25">
      <c r="A61" s="25" t="s">
        <v>91</v>
      </c>
      <c r="B61" s="9"/>
      <c r="C61" s="9">
        <v>0</v>
      </c>
      <c r="D61" s="8"/>
      <c r="E61" s="8">
        <v>0</v>
      </c>
    </row>
    <row r="62" spans="1:5" x14ac:dyDescent="0.25">
      <c r="A62" s="25" t="s">
        <v>76</v>
      </c>
      <c r="B62" s="9"/>
      <c r="C62" s="9">
        <v>0</v>
      </c>
      <c r="D62" s="8"/>
      <c r="E62" s="8">
        <v>0</v>
      </c>
    </row>
    <row r="63" spans="1:5" x14ac:dyDescent="0.25">
      <c r="A63" s="25" t="s">
        <v>80</v>
      </c>
      <c r="B63" s="9"/>
      <c r="C63" s="9">
        <v>0</v>
      </c>
      <c r="D63" s="8"/>
      <c r="E63" s="8">
        <v>0</v>
      </c>
    </row>
    <row r="64" spans="1:5" x14ac:dyDescent="0.25">
      <c r="A64" s="24" t="s">
        <v>69</v>
      </c>
      <c r="B64" s="8">
        <v>0</v>
      </c>
      <c r="C64" s="8">
        <v>0</v>
      </c>
      <c r="D64" s="9">
        <v>0</v>
      </c>
      <c r="E64" s="9">
        <v>0</v>
      </c>
    </row>
    <row r="65" spans="1:5" s="22" customFormat="1" x14ac:dyDescent="0.25">
      <c r="A65" s="21" t="s">
        <v>44</v>
      </c>
      <c r="B65" s="3">
        <f t="shared" ref="B65:C65" si="5">SUM(B66:B71,B77:B78)</f>
        <v>97376.6</v>
      </c>
      <c r="C65" s="3">
        <f t="shared" si="5"/>
        <v>0</v>
      </c>
      <c r="D65" s="4">
        <f>SUM(D66:D71,D77:D78)</f>
        <v>16440.486000000001</v>
      </c>
      <c r="E65" s="4">
        <f>SUM(E66:E71,E77:E78)</f>
        <v>0</v>
      </c>
    </row>
    <row r="66" spans="1:5" s="22" customFormat="1" x14ac:dyDescent="0.25">
      <c r="A66" s="24" t="s">
        <v>72</v>
      </c>
      <c r="B66" s="8"/>
      <c r="C66" s="8"/>
      <c r="D66" s="8"/>
      <c r="E66" s="8"/>
    </row>
    <row r="67" spans="1:5" x14ac:dyDescent="0.25">
      <c r="A67" s="24" t="s">
        <v>45</v>
      </c>
      <c r="B67" s="8"/>
      <c r="C67" s="8"/>
      <c r="D67" s="8"/>
      <c r="E67" s="8"/>
    </row>
    <row r="68" spans="1:5" ht="31.5" x14ac:dyDescent="0.25">
      <c r="A68" s="24" t="s">
        <v>95</v>
      </c>
      <c r="B68" s="8">
        <v>15845.4</v>
      </c>
      <c r="C68" s="8"/>
      <c r="D68" s="8"/>
      <c r="E68" s="8"/>
    </row>
    <row r="69" spans="1:5" ht="47.25" x14ac:dyDescent="0.25">
      <c r="A69" s="24" t="s">
        <v>97</v>
      </c>
      <c r="B69" s="8">
        <v>6030</v>
      </c>
      <c r="C69" s="8"/>
      <c r="D69" s="8"/>
      <c r="E69" s="8"/>
    </row>
    <row r="70" spans="1:5" x14ac:dyDescent="0.25">
      <c r="A70" s="24" t="s">
        <v>94</v>
      </c>
      <c r="B70" s="8"/>
      <c r="C70" s="8"/>
      <c r="D70" s="8"/>
      <c r="E70" s="8"/>
    </row>
    <row r="71" spans="1:5" ht="31.5" x14ac:dyDescent="0.25">
      <c r="A71" s="24" t="s">
        <v>66</v>
      </c>
      <c r="B71" s="8">
        <f>SUM(B73:B76)</f>
        <v>75501.2</v>
      </c>
      <c r="C71" s="8">
        <f t="shared" ref="C71:E71" si="6">SUM(C72:C76)</f>
        <v>0</v>
      </c>
      <c r="D71" s="8">
        <f t="shared" si="6"/>
        <v>16440.486000000001</v>
      </c>
      <c r="E71" s="8">
        <f t="shared" si="6"/>
        <v>0</v>
      </c>
    </row>
    <row r="72" spans="1:5" s="28" customFormat="1" x14ac:dyDescent="0.25">
      <c r="A72" s="26" t="s">
        <v>83</v>
      </c>
      <c r="B72" s="9"/>
      <c r="C72" s="9"/>
      <c r="D72" s="9">
        <v>0</v>
      </c>
      <c r="E72" s="9">
        <v>0</v>
      </c>
    </row>
    <row r="73" spans="1:5" s="28" customFormat="1" x14ac:dyDescent="0.25">
      <c r="A73" s="26" t="s">
        <v>84</v>
      </c>
      <c r="B73" s="9">
        <v>0</v>
      </c>
      <c r="C73" s="9">
        <v>0</v>
      </c>
      <c r="D73" s="9">
        <v>0</v>
      </c>
      <c r="E73" s="9">
        <v>0</v>
      </c>
    </row>
    <row r="74" spans="1:5" s="28" customFormat="1" x14ac:dyDescent="0.25">
      <c r="A74" s="26" t="s">
        <v>85</v>
      </c>
      <c r="B74" s="9">
        <v>0</v>
      </c>
      <c r="C74" s="9">
        <v>0</v>
      </c>
      <c r="D74" s="9">
        <v>0</v>
      </c>
      <c r="E74" s="9">
        <v>0</v>
      </c>
    </row>
    <row r="75" spans="1:5" s="28" customFormat="1" x14ac:dyDescent="0.25">
      <c r="A75" s="26" t="s">
        <v>71</v>
      </c>
      <c r="B75" s="9">
        <v>0</v>
      </c>
      <c r="C75" s="9">
        <v>0</v>
      </c>
      <c r="D75" s="9">
        <v>0</v>
      </c>
      <c r="E75" s="9">
        <v>0</v>
      </c>
    </row>
    <row r="76" spans="1:5" s="28" customFormat="1" x14ac:dyDescent="0.25">
      <c r="A76" s="26" t="s">
        <v>70</v>
      </c>
      <c r="B76" s="9">
        <v>75501.2</v>
      </c>
      <c r="C76" s="9"/>
      <c r="D76" s="9">
        <v>16440.486000000001</v>
      </c>
      <c r="E76" s="9">
        <v>0</v>
      </c>
    </row>
    <row r="77" spans="1:5" s="28" customFormat="1" x14ac:dyDescent="0.25">
      <c r="A77" s="24" t="s">
        <v>46</v>
      </c>
      <c r="B77" s="8"/>
      <c r="C77" s="8">
        <v>0</v>
      </c>
      <c r="D77" s="9">
        <v>0</v>
      </c>
      <c r="E77" s="9">
        <v>0</v>
      </c>
    </row>
    <row r="78" spans="1:5" x14ac:dyDescent="0.25">
      <c r="A78" s="24" t="s">
        <v>47</v>
      </c>
      <c r="B78" s="8"/>
      <c r="C78" s="8">
        <v>0</v>
      </c>
      <c r="D78" s="8">
        <v>0</v>
      </c>
      <c r="E78" s="8">
        <v>0</v>
      </c>
    </row>
    <row r="79" spans="1:5" s="22" customFormat="1" x14ac:dyDescent="0.25">
      <c r="A79" s="21" t="s">
        <v>58</v>
      </c>
      <c r="B79" s="3">
        <f t="shared" ref="B79:C79" si="7">SUM(B80:B85)</f>
        <v>0</v>
      </c>
      <c r="C79" s="3">
        <f t="shared" si="7"/>
        <v>0</v>
      </c>
      <c r="D79" s="4">
        <f>SUM(D80:D85)</f>
        <v>0</v>
      </c>
      <c r="E79" s="4">
        <f>SUM(E80:E85)</f>
        <v>0</v>
      </c>
    </row>
    <row r="80" spans="1:5" ht="31.5" x14ac:dyDescent="0.25">
      <c r="A80" s="24" t="s">
        <v>59</v>
      </c>
      <c r="B80" s="8"/>
      <c r="C80" s="8"/>
      <c r="D80" s="8"/>
      <c r="E80" s="8"/>
    </row>
    <row r="81" spans="1:5" ht="31.5" x14ac:dyDescent="0.25">
      <c r="A81" s="24" t="s">
        <v>60</v>
      </c>
      <c r="B81" s="8"/>
      <c r="C81" s="8"/>
      <c r="D81" s="8"/>
      <c r="E81" s="8"/>
    </row>
    <row r="82" spans="1:5" x14ac:dyDescent="0.25">
      <c r="A82" s="24" t="s">
        <v>61</v>
      </c>
      <c r="B82" s="8"/>
      <c r="C82" s="8"/>
      <c r="D82" s="8"/>
      <c r="E82" s="8"/>
    </row>
    <row r="83" spans="1:5" ht="31.5" x14ac:dyDescent="0.25">
      <c r="A83" s="24" t="s">
        <v>62</v>
      </c>
      <c r="B83" s="8"/>
      <c r="C83" s="8"/>
      <c r="D83" s="8"/>
      <c r="E83" s="8"/>
    </row>
    <row r="84" spans="1:5" x14ac:dyDescent="0.25">
      <c r="A84" s="24" t="s">
        <v>64</v>
      </c>
      <c r="B84" s="8"/>
      <c r="C84" s="8"/>
      <c r="D84" s="8"/>
      <c r="E84" s="8"/>
    </row>
    <row r="85" spans="1:5" x14ac:dyDescent="0.25">
      <c r="A85" s="24" t="s">
        <v>79</v>
      </c>
      <c r="B85" s="8"/>
      <c r="C85" s="8"/>
      <c r="D85" s="8"/>
      <c r="E85" s="8"/>
    </row>
    <row r="86" spans="1:5" s="22" customFormat="1" x14ac:dyDescent="0.25">
      <c r="A86" s="21" t="s">
        <v>77</v>
      </c>
      <c r="B86" s="3"/>
      <c r="C86" s="3"/>
      <c r="D86" s="4"/>
      <c r="E86" s="4"/>
    </row>
    <row r="87" spans="1:5" s="18" customFormat="1" x14ac:dyDescent="0.25">
      <c r="A87" s="29" t="s">
        <v>73</v>
      </c>
      <c r="B87" s="9"/>
      <c r="C87" s="9"/>
      <c r="D87" s="2"/>
      <c r="E87" s="2"/>
    </row>
    <row r="88" spans="1:5" s="18" customFormat="1" ht="31.5" x14ac:dyDescent="0.25">
      <c r="A88" s="29" t="s">
        <v>86</v>
      </c>
      <c r="B88" s="49"/>
      <c r="C88" s="9"/>
      <c r="D88" s="2"/>
      <c r="E88" s="2"/>
    </row>
    <row r="89" spans="1:5" s="20" customFormat="1" ht="26.25" customHeight="1" x14ac:dyDescent="0.25">
      <c r="A89" s="19" t="s">
        <v>13</v>
      </c>
      <c r="B89" s="50">
        <f>SUM(B50+B65)</f>
        <v>283772.7</v>
      </c>
      <c r="C89" s="50">
        <f t="shared" ref="C89:E89" si="8">SUM(C50,C65,C79,C86)</f>
        <v>0</v>
      </c>
      <c r="D89" s="3">
        <f t="shared" si="8"/>
        <v>38457.42</v>
      </c>
      <c r="E89" s="3">
        <f t="shared" si="8"/>
        <v>0</v>
      </c>
    </row>
    <row r="90" spans="1:5" s="18" customFormat="1" x14ac:dyDescent="0.25">
      <c r="A90" s="19" t="s">
        <v>14</v>
      </c>
      <c r="B90" s="3"/>
      <c r="C90" s="3"/>
      <c r="D90" s="11"/>
      <c r="E90" s="11"/>
    </row>
    <row r="91" spans="1:5" s="18" customFormat="1" ht="31.5" x14ac:dyDescent="0.25">
      <c r="A91" s="19" t="s">
        <v>24</v>
      </c>
      <c r="B91" s="3"/>
      <c r="C91" s="33" t="s">
        <v>42</v>
      </c>
      <c r="D91" s="3"/>
      <c r="E91" s="33" t="s">
        <v>42</v>
      </c>
    </row>
    <row r="92" spans="1:5" s="18" customFormat="1" x14ac:dyDescent="0.25">
      <c r="A92" s="24" t="s">
        <v>25</v>
      </c>
      <c r="B92" s="2"/>
      <c r="C92" s="10" t="s">
        <v>42</v>
      </c>
      <c r="D92" s="2"/>
      <c r="E92" s="10" t="s">
        <v>42</v>
      </c>
    </row>
    <row r="93" spans="1:5" s="18" customFormat="1" x14ac:dyDescent="0.25">
      <c r="A93" s="29" t="s">
        <v>26</v>
      </c>
      <c r="B93" s="2"/>
      <c r="C93" s="10" t="s">
        <v>42</v>
      </c>
      <c r="D93" s="2"/>
      <c r="E93" s="10" t="s">
        <v>42</v>
      </c>
    </row>
    <row r="94" spans="1:5" s="18" customFormat="1" x14ac:dyDescent="0.25">
      <c r="A94" s="29" t="s">
        <v>27</v>
      </c>
      <c r="B94" s="2"/>
      <c r="C94" s="10" t="s">
        <v>42</v>
      </c>
      <c r="D94" s="2"/>
      <c r="E94" s="10" t="s">
        <v>42</v>
      </c>
    </row>
    <row r="95" spans="1:5" s="18" customFormat="1" x14ac:dyDescent="0.25">
      <c r="A95" s="24" t="s">
        <v>101</v>
      </c>
      <c r="B95" s="8"/>
      <c r="C95" s="10" t="s">
        <v>42</v>
      </c>
      <c r="D95" s="8"/>
      <c r="E95" s="10" t="s">
        <v>42</v>
      </c>
    </row>
    <row r="96" spans="1:5" s="18" customFormat="1" x14ac:dyDescent="0.25">
      <c r="A96" s="24" t="s">
        <v>89</v>
      </c>
      <c r="B96" s="8"/>
      <c r="C96" s="10" t="s">
        <v>42</v>
      </c>
      <c r="D96" s="8"/>
      <c r="E96" s="10" t="s">
        <v>42</v>
      </c>
    </row>
    <row r="97" spans="1:5" s="18" customFormat="1" x14ac:dyDescent="0.25">
      <c r="A97" s="24" t="s">
        <v>102</v>
      </c>
      <c r="B97" s="8"/>
      <c r="C97" s="10" t="s">
        <v>42</v>
      </c>
      <c r="D97" s="8"/>
      <c r="E97" s="10" t="s">
        <v>42</v>
      </c>
    </row>
    <row r="98" spans="1:5" s="18" customFormat="1" x14ac:dyDescent="0.25">
      <c r="A98" s="24" t="s">
        <v>88</v>
      </c>
      <c r="B98" s="8"/>
      <c r="C98" s="10" t="s">
        <v>42</v>
      </c>
      <c r="D98" s="8"/>
      <c r="E98" s="10" t="s">
        <v>42</v>
      </c>
    </row>
    <row r="99" spans="1:5" s="18" customFormat="1" x14ac:dyDescent="0.25">
      <c r="A99" s="24" t="s">
        <v>22</v>
      </c>
      <c r="B99" s="8"/>
      <c r="C99" s="10" t="s">
        <v>42</v>
      </c>
      <c r="D99" s="8"/>
      <c r="E99" s="10" t="s">
        <v>42</v>
      </c>
    </row>
    <row r="100" spans="1:5" s="18" customFormat="1" x14ac:dyDescent="0.25">
      <c r="A100" s="24" t="s">
        <v>23</v>
      </c>
      <c r="B100" s="8"/>
      <c r="C100" s="10" t="s">
        <v>42</v>
      </c>
      <c r="D100" s="8"/>
      <c r="E100" s="10" t="s">
        <v>42</v>
      </c>
    </row>
    <row r="101" spans="1:5" s="18" customFormat="1" x14ac:dyDescent="0.25">
      <c r="A101" s="24" t="s">
        <v>92</v>
      </c>
      <c r="B101" s="8"/>
      <c r="C101" s="10" t="s">
        <v>42</v>
      </c>
      <c r="D101" s="8"/>
      <c r="E101" s="10" t="s">
        <v>42</v>
      </c>
    </row>
    <row r="102" spans="1:5" x14ac:dyDescent="0.25">
      <c r="A102" s="24" t="s">
        <v>93</v>
      </c>
      <c r="B102" s="8"/>
      <c r="C102" s="10" t="s">
        <v>42</v>
      </c>
      <c r="D102" s="8"/>
      <c r="E102" s="10" t="s">
        <v>42</v>
      </c>
    </row>
  </sheetData>
  <dataConsolidate/>
  <mergeCells count="6">
    <mergeCell ref="A1:E1"/>
    <mergeCell ref="A4:A5"/>
    <mergeCell ref="A2:E2"/>
    <mergeCell ref="A3:E3"/>
    <mergeCell ref="D4:E4"/>
    <mergeCell ref="B4:C4"/>
  </mergeCells>
  <printOptions horizontalCentered="1"/>
  <pageMargins left="0.19685039370078741" right="0.19685039370078741" top="0.47244094488188981" bottom="0.6692913385826772" header="0" footer="0"/>
  <pageSetup paperSize="9" scale="67" fitToHeight="0" orientation="portrait" r:id="rId1"/>
  <headerFooter>
    <oddFooter>Страница  &amp;P из &amp;N</oddFooter>
  </headerFooter>
  <rowBreaks count="1" manualBreakCount="1">
    <brk id="7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Форма отчетности</vt:lpstr>
      <vt:lpstr>'Форма отчетности'!Z_B1727DFE_78E6_4BA8_A1A1_BF8D4161980A_.wvu.PrintArea</vt:lpstr>
      <vt:lpstr>'Форма отчетности'!Z_DCC5FA74_B57D_49EC_A8EA_ED11508B8CFE_.wvu.PrintArea</vt:lpstr>
      <vt:lpstr>'Форма отчетности'!Заголовки_для_печати</vt:lpstr>
      <vt:lpstr>'Форма отчетности'!Область_печати</vt:lpstr>
    </vt:vector>
  </TitlesOfParts>
  <Company>minfindnr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Захода Александр Николаевич</dc:creator>
  <cp:lastModifiedBy>VGA_Skad6</cp:lastModifiedBy>
  <cp:lastPrinted>2024-01-24T17:05:54Z</cp:lastPrinted>
  <dcterms:created xsi:type="dcterms:W3CDTF">2023-09-07T15:05:02Z</dcterms:created>
  <dcterms:modified xsi:type="dcterms:W3CDTF">2024-09-05T07:12:05Z</dcterms:modified>
</cp:coreProperties>
</file>